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ldung_" sheetId="1" state="visible" r:id="rId3"/>
    <sheet name="Übersicht_Rennen" sheetId="2" state="visible" r:id="rId4"/>
  </sheets>
  <definedNames>
    <definedName function="false" hidden="false" localSheetId="0" name="_xlnm.Print_Area" vbProcedure="false">Meldung_!$A$1:$N$51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<sst xmlns="http://schemas.openxmlformats.org/spreadsheetml/2006/main" count="79" uniqueCount="50">
  <si>
    <t xml:space="preserve">Ruderverein Prien a. Chiemsee von 1990 e.V.</t>
  </si>
  <si>
    <r>
      <rPr>
        <sz val="12"/>
        <color rgb="FF000000"/>
        <rFont val="Arial"/>
        <family val="2"/>
        <charset val="1"/>
      </rPr>
      <t xml:space="preserve">Regattameldung zum </t>
    </r>
    <r>
      <rPr>
        <b val="true"/>
        <sz val="12"/>
        <color rgb="FF000000"/>
        <rFont val="Arial"/>
        <family val="2"/>
        <charset val="1"/>
      </rPr>
      <t xml:space="preserve">Prienathon am </t>
    </r>
  </si>
  <si>
    <t xml:space="preserve">19.09.</t>
  </si>
  <si>
    <t xml:space="preserve">Bitte die Datei per email an prienathon@rvprien.de</t>
  </si>
  <si>
    <t xml:space="preserve">XS</t>
  </si>
  <si>
    <t xml:space="preserve">Bitte alle weißen Felder ausfüllen!</t>
  </si>
  <si>
    <t xml:space="preserve">S</t>
  </si>
  <si>
    <t xml:space="preserve">Langstrecke 12 km mit Berechnung nach Welser System</t>
  </si>
  <si>
    <t xml:space="preserve">M</t>
  </si>
  <si>
    <t xml:space="preserve">Welser System (4x): Summe Alter minus 4x30=120 geteilt durch 10 mal 0,7% plus Anzahl Damen mal 2,5%. Kein Malus für U30.</t>
  </si>
  <si>
    <t xml:space="preserve">L</t>
  </si>
  <si>
    <t xml:space="preserve">XL</t>
  </si>
  <si>
    <t xml:space="preserve">Meldeadresse</t>
  </si>
  <si>
    <t xml:space="preserve">XXL</t>
  </si>
  <si>
    <t xml:space="preserve">Vorname</t>
  </si>
  <si>
    <t xml:space="preserve">Name</t>
  </si>
  <si>
    <t xml:space="preserve">Straße</t>
  </si>
  <si>
    <t xml:space="preserve">PLZ</t>
  </si>
  <si>
    <t xml:space="preserve">Ort</t>
  </si>
  <si>
    <t xml:space="preserve">Verein</t>
  </si>
  <si>
    <t xml:space="preserve">Email</t>
  </si>
  <si>
    <t xml:space="preserve">Telefon für Rückfragen</t>
  </si>
  <si>
    <t xml:space="preserve">Mit dieser Meldung erklären wir uns damit einverstanden, dass die Ergebnisse der Regatta und Fotos der Veranstaltung auf www.prienathon.de und www.rvprien.de veröffentlicht werden.</t>
  </si>
  <si>
    <t xml:space="preserve">Mannschaft</t>
  </si>
  <si>
    <t xml:space="preserve">Geburtsjahr</t>
  </si>
  <si>
    <t xml:space="preserve">Gechlecht</t>
  </si>
  <si>
    <t xml:space="preserve">relevantes </t>
  </si>
  <si>
    <t xml:space="preserve">Damen</t>
  </si>
  <si>
    <r>
      <rPr>
        <sz val="12"/>
        <color rgb="FF000000"/>
        <rFont val="Arial"/>
        <family val="2"/>
        <charset val="1"/>
      </rPr>
      <t xml:space="preserve"> </t>
    </r>
    <r>
      <rPr>
        <sz val="12"/>
        <color rgb="FF000000"/>
        <rFont val="Symbol"/>
        <family val="1"/>
        <charset val="2"/>
      </rPr>
      <t xml:space="preserve">S </t>
    </r>
    <r>
      <rPr>
        <sz val="12"/>
        <color rgb="FF000000"/>
        <rFont val="Arial"/>
        <family val="2"/>
        <charset val="1"/>
      </rPr>
      <t xml:space="preserve">Alter</t>
    </r>
  </si>
  <si>
    <t xml:space="preserve">ØAlter</t>
  </si>
  <si>
    <t xml:space="preserve">Faktor</t>
  </si>
  <si>
    <t xml:space="preserve">Bonus</t>
  </si>
  <si>
    <t xml:space="preserve">Ruderer</t>
  </si>
  <si>
    <t xml:space="preserve">m / w</t>
  </si>
  <si>
    <t xml:space="preserve">T-Shirt</t>
  </si>
  <si>
    <t xml:space="preserve">Alter</t>
  </si>
  <si>
    <t xml:space="preserve">Anzahl</t>
  </si>
  <si>
    <t xml:space="preserve">Vereinsboot Nr. </t>
  </si>
  <si>
    <t xml:space="preserve">Boot</t>
  </si>
  <si>
    <t xml:space="preserve">Größe</t>
  </si>
  <si>
    <t xml:space="preserve">Rennen</t>
  </si>
  <si>
    <t xml:space="preserve">4x+ C-Gig</t>
  </si>
  <si>
    <t xml:space="preserve">Strecke</t>
  </si>
  <si>
    <t xml:space="preserve">Stm./f.</t>
  </si>
  <si>
    <t xml:space="preserve">Mobiltelefon an Bord</t>
  </si>
  <si>
    <t xml:space="preserve">Strecke (km)</t>
  </si>
  <si>
    <t xml:space="preserve">12 km</t>
  </si>
  <si>
    <t xml:space="preserve">m</t>
  </si>
  <si>
    <t xml:space="preserve">w</t>
  </si>
  <si>
    <t xml:space="preserve">d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</si>
</sst>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yy"/>
    <numFmt numFmtId="166" formatCode="0"/>
    <numFmt numFmtId="167" formatCode="0.00\ %"/>
    <numFmt numFmtId="168" formatCode="0.00"/>
    <numFmt numFmtId="169" formatCode="0.000"/>
    <numFmt numFmtId="170" formatCode="mm\:ss.0"/>
    <numFmt numFmtId="171" formatCode="h\:mm\:ss;@"/>
    <numFmt numFmtId="172" formatCode="hh\:mm\:ss"/>
    <numFmt numFmtId="173" formatCode="#,##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6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sz val="12"/>
      <color theme="0"/>
      <name val="Arial"/>
      <family val="2"/>
      <charset val="1"/>
    </font>
    <font>
      <sz val="12"/>
      <color rgb="FFFFFFFF"/>
      <name val="Arial"/>
      <family val="2"/>
      <charset val="1"/>
    </font>
    <font>
      <b val="true"/>
      <u val="single"/>
      <sz val="12"/>
      <color rgb="FF000000"/>
      <name val="Arial"/>
      <family val="2"/>
      <charset val="1"/>
    </font>
    <font>
      <u val="single"/>
      <sz val="11"/>
      <color theme="1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Symbol"/>
      <family val="1"/>
      <charset val="2"/>
    </font>
    <font>
      <b val="true"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 tint="-0.25"/>
        <bgColor rgb="FFC0C0C0"/>
      </patternFill>
    </fill>
    <fill>
      <patternFill patternType="solid">
        <fgColor rgb="FFFFC000"/>
        <bgColor rgb="FFFF990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5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6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5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2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1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2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2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2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3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12.71484375" defaultRowHeight="15" customHeight="true" zeroHeight="false" outlineLevelRow="0" outlineLevelCol="0"/>
  <cols>
    <col collapsed="false" customWidth="true" hidden="false" outlineLevel="0" max="1" min="1" style="1" width="16.71"/>
    <col collapsed="false" customWidth="true" hidden="false" outlineLevel="0" max="2" min="2" style="1" width="31"/>
    <col collapsed="false" customWidth="true" hidden="false" outlineLevel="0" max="3" min="3" style="1" width="7.86"/>
    <col collapsed="false" customWidth="true" hidden="false" outlineLevel="0" max="4" min="4" style="1" width="27.86"/>
    <col collapsed="false" customWidth="true" hidden="false" outlineLevel="0" max="5" min="5" style="1" width="23.29"/>
    <col collapsed="false" customWidth="true" hidden="false" outlineLevel="0" max="6" min="6" style="1" width="11.85"/>
    <col collapsed="false" customWidth="true" hidden="false" outlineLevel="0" max="7" min="7" style="1" width="11.29"/>
    <col collapsed="false" customWidth="true" hidden="false" outlineLevel="0" max="8" min="8" style="1" width="10.29"/>
    <col collapsed="false" customWidth="true" hidden="false" outlineLevel="0" max="9" min="9" style="1" width="12.15"/>
    <col collapsed="false" customWidth="true" hidden="false" outlineLevel="0" max="10" min="10" style="1" width="8.57"/>
    <col collapsed="false" customWidth="true" hidden="false" outlineLevel="0" max="11" min="11" style="1" width="8.29"/>
    <col collapsed="false" customWidth="true" hidden="false" outlineLevel="0" max="12" min="12" style="1" width="8.15"/>
    <col collapsed="false" customWidth="true" hidden="false" outlineLevel="0" max="14" min="13" style="1" width="8.29"/>
    <col collapsed="false" customWidth="true" hidden="false" outlineLevel="0" max="15" min="15" style="1" width="5"/>
    <col collapsed="false" customWidth="false" hidden="false" outlineLevel="0" max="16384" min="16" style="1" width="12.71"/>
  </cols>
  <sheetData>
    <row r="1" s="4" customFormat="tru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1"/>
      <c r="P1" s="1"/>
      <c r="Q1" s="1"/>
      <c r="R1" s="1"/>
    </row>
    <row r="2" customFormat="false" ht="19.7" hidden="false" customHeight="false" outlineLevel="0" collapsed="false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4" customFormat="true" ht="7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</row>
    <row r="4" customFormat="false" ht="21.75" hidden="false" customHeight="true" outlineLevel="0" collapsed="false">
      <c r="A4" s="2"/>
      <c r="B4" s="6" t="s">
        <v>1</v>
      </c>
      <c r="C4" s="2"/>
      <c r="D4" s="7" t="s">
        <v>2</v>
      </c>
      <c r="E4" s="8" t="n">
        <v>2026</v>
      </c>
      <c r="F4" s="9"/>
      <c r="G4" s="2"/>
      <c r="H4" s="2"/>
      <c r="I4" s="2"/>
      <c r="J4" s="2"/>
      <c r="K4" s="2"/>
      <c r="L4" s="2"/>
      <c r="M4" s="2"/>
      <c r="N4" s="2"/>
    </row>
    <row r="5" customFormat="false" ht="15" hidden="false" customHeight="false" outlineLevel="0" collapsed="false">
      <c r="A5" s="10" t="s">
        <v>3</v>
      </c>
      <c r="B5" s="10"/>
      <c r="C5" s="1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P5" s="12" t="n">
        <v>0.007</v>
      </c>
      <c r="Q5" s="13" t="s">
        <v>4</v>
      </c>
    </row>
    <row r="6" s="4" customFormat="true" ht="15" hidden="false" customHeight="false" outlineLevel="0" collapsed="false">
      <c r="A6" s="2"/>
      <c r="B6" s="2"/>
      <c r="C6" s="2"/>
      <c r="D6" s="2"/>
      <c r="E6" s="2"/>
      <c r="F6" s="14" t="s">
        <v>5</v>
      </c>
      <c r="G6" s="14"/>
      <c r="H6" s="14"/>
      <c r="I6" s="15"/>
      <c r="J6" s="2"/>
      <c r="K6" s="2"/>
      <c r="L6" s="2"/>
      <c r="M6" s="2"/>
      <c r="N6" s="2"/>
      <c r="O6" s="1"/>
      <c r="P6" s="12" t="n">
        <v>0.025</v>
      </c>
      <c r="Q6" s="13" t="s">
        <v>6</v>
      </c>
      <c r="R6" s="1"/>
    </row>
    <row r="7" customFormat="false" ht="15" hidden="false" customHeight="false" outlineLevel="0" collapsed="false">
      <c r="A7" s="1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Q7" s="13" t="s">
        <v>8</v>
      </c>
    </row>
    <row r="8" customFormat="false" ht="15" hidden="false" customHeight="false" outlineLevel="0" collapsed="false">
      <c r="A8" s="2" t="s">
        <v>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Q8" s="13" t="s">
        <v>10</v>
      </c>
    </row>
    <row r="9" s="4" customFormat="true" ht="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3" t="s">
        <v>11</v>
      </c>
      <c r="R9" s="1"/>
    </row>
    <row r="10" s="4" customFormat="true" ht="15" hidden="false" customHeight="false" outlineLevel="0" collapsed="false">
      <c r="A10" s="2"/>
      <c r="B10" s="17"/>
      <c r="C10" s="18"/>
      <c r="D10" s="17" t="s">
        <v>12</v>
      </c>
      <c r="E10" s="18"/>
      <c r="F10" s="18"/>
      <c r="G10" s="18"/>
      <c r="H10" s="18"/>
      <c r="I10" s="18"/>
      <c r="J10" s="18"/>
      <c r="K10" s="2"/>
      <c r="L10" s="2"/>
      <c r="M10" s="2"/>
      <c r="N10" s="2"/>
      <c r="O10" s="1"/>
      <c r="P10" s="1"/>
      <c r="Q10" s="13" t="s">
        <v>13</v>
      </c>
      <c r="R10" s="1"/>
    </row>
    <row r="11" s="4" customFormat="true" ht="15" hidden="false" customHeight="false" outlineLevel="0" collapsed="false">
      <c r="A11" s="2"/>
      <c r="B11" s="19"/>
      <c r="C11" s="2"/>
      <c r="D11" s="19" t="s">
        <v>14</v>
      </c>
      <c r="E11" s="20"/>
      <c r="F11" s="20"/>
      <c r="G11" s="21" t="s">
        <v>15</v>
      </c>
      <c r="H11" s="21"/>
      <c r="I11" s="22"/>
      <c r="J11" s="22"/>
      <c r="K11" s="22"/>
      <c r="L11" s="22"/>
      <c r="M11" s="22"/>
      <c r="N11" s="22"/>
      <c r="O11" s="1"/>
      <c r="P11" s="1"/>
      <c r="Q11" s="1"/>
      <c r="R11" s="1"/>
    </row>
    <row r="12" s="4" customFormat="true" ht="15" hidden="false" customHeight="false" outlineLevel="0" collapsed="false">
      <c r="A12" s="2"/>
      <c r="B12" s="19"/>
      <c r="C12" s="2"/>
      <c r="D12" s="19" t="s">
        <v>16</v>
      </c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1"/>
      <c r="P12" s="1"/>
      <c r="Q12" s="1"/>
      <c r="R12" s="1"/>
    </row>
    <row r="13" s="4" customFormat="true" ht="15" hidden="false" customHeight="false" outlineLevel="0" collapsed="false">
      <c r="A13" s="2"/>
      <c r="B13" s="19"/>
      <c r="C13" s="2"/>
      <c r="D13" s="19" t="s">
        <v>17</v>
      </c>
      <c r="E13" s="20"/>
      <c r="F13" s="25"/>
      <c r="G13" s="21" t="s">
        <v>18</v>
      </c>
      <c r="H13" s="21"/>
      <c r="I13" s="22"/>
      <c r="J13" s="22"/>
      <c r="K13" s="22"/>
      <c r="L13" s="22"/>
      <c r="M13" s="22"/>
      <c r="N13" s="22"/>
      <c r="O13" s="1"/>
      <c r="P13" s="1"/>
      <c r="Q13" s="1"/>
      <c r="R13" s="1"/>
    </row>
    <row r="14" s="4" customFormat="true" ht="15" hidden="false" customHeight="false" outlineLevel="0" collapsed="false">
      <c r="A14" s="2"/>
      <c r="B14" s="19"/>
      <c r="C14" s="2"/>
      <c r="D14" s="19" t="s">
        <v>19</v>
      </c>
      <c r="E14" s="23"/>
      <c r="F14" s="23"/>
      <c r="G14" s="23"/>
      <c r="H14" s="23"/>
      <c r="I14" s="24"/>
      <c r="J14" s="24"/>
      <c r="K14" s="24"/>
      <c r="L14" s="24"/>
      <c r="M14" s="24"/>
      <c r="N14" s="24"/>
      <c r="O14" s="1"/>
      <c r="P14" s="1"/>
      <c r="Q14" s="1"/>
      <c r="R14" s="1"/>
    </row>
    <row r="15" s="4" customFormat="true" ht="15" hidden="false" customHeight="false" outlineLevel="0" collapsed="false">
      <c r="A15" s="2"/>
      <c r="B15" s="19"/>
      <c r="C15" s="2"/>
      <c r="D15" s="19" t="s">
        <v>20</v>
      </c>
      <c r="E15" s="26"/>
      <c r="F15" s="26"/>
      <c r="G15" s="26"/>
      <c r="H15" s="26"/>
      <c r="I15" s="24"/>
      <c r="J15" s="24"/>
      <c r="K15" s="24"/>
      <c r="L15" s="24"/>
      <c r="M15" s="24"/>
      <c r="N15" s="24"/>
      <c r="O15" s="1"/>
      <c r="P15" s="1"/>
      <c r="Q15" s="1"/>
      <c r="R15" s="1"/>
    </row>
    <row r="16" s="4" customFormat="true" ht="15" hidden="false" customHeight="false" outlineLevel="0" collapsed="false">
      <c r="A16" s="2"/>
      <c r="B16" s="19"/>
      <c r="C16" s="2"/>
      <c r="D16" s="19" t="s">
        <v>21</v>
      </c>
      <c r="E16" s="23"/>
      <c r="F16" s="23"/>
      <c r="G16" s="23"/>
      <c r="H16" s="23"/>
      <c r="I16" s="24"/>
      <c r="J16" s="24"/>
      <c r="K16" s="24"/>
      <c r="L16" s="24"/>
      <c r="M16" s="24"/>
      <c r="N16" s="24"/>
      <c r="O16" s="1"/>
      <c r="P16" s="1"/>
      <c r="Q16" s="1"/>
      <c r="R16" s="1"/>
    </row>
    <row r="17" s="4" customFormat="true" ht="38.25" hidden="false" customHeight="true" outlineLevel="0" collapsed="false">
      <c r="A17" s="2"/>
      <c r="B17" s="2"/>
      <c r="C17" s="2"/>
      <c r="D17" s="2"/>
      <c r="E17" s="27" t="s">
        <v>22</v>
      </c>
      <c r="F17" s="27"/>
      <c r="G17" s="27"/>
      <c r="H17" s="27"/>
      <c r="I17" s="27"/>
      <c r="J17" s="27"/>
      <c r="K17" s="27"/>
      <c r="L17" s="27"/>
      <c r="M17" s="27"/>
      <c r="N17" s="27"/>
      <c r="O17" s="1"/>
      <c r="P17" s="1"/>
      <c r="Q17" s="1"/>
      <c r="R17" s="1"/>
    </row>
    <row r="18" s="4" customFormat="true" ht="13.5" hidden="false" customHeight="true" outlineLevel="0" collapsed="false">
      <c r="A18" s="2"/>
      <c r="B18" s="2"/>
      <c r="C18" s="2"/>
      <c r="D18" s="2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1"/>
      <c r="P18" s="1"/>
      <c r="Q18" s="1"/>
      <c r="R18" s="1"/>
    </row>
    <row r="19" s="36" customFormat="true" ht="21.75" hidden="false" customHeight="true" outlineLevel="0" collapsed="false">
      <c r="A19" s="29"/>
      <c r="B19" s="30" t="s">
        <v>23</v>
      </c>
      <c r="C19" s="31"/>
      <c r="D19" s="31"/>
      <c r="E19" s="31"/>
      <c r="F19" s="32" t="s">
        <v>24</v>
      </c>
      <c r="G19" s="33" t="s">
        <v>25</v>
      </c>
      <c r="H19" s="33"/>
      <c r="I19" s="33" t="s">
        <v>26</v>
      </c>
      <c r="J19" s="30" t="s">
        <v>27</v>
      </c>
      <c r="K19" s="30" t="s">
        <v>28</v>
      </c>
      <c r="L19" s="30" t="s">
        <v>29</v>
      </c>
      <c r="M19" s="34" t="s">
        <v>30</v>
      </c>
      <c r="N19" s="35" t="s">
        <v>31</v>
      </c>
    </row>
    <row r="20" customFormat="false" ht="15" hidden="false" customHeight="false" outlineLevel="0" collapsed="false">
      <c r="A20" s="2"/>
      <c r="B20" s="2"/>
      <c r="C20" s="2"/>
      <c r="D20" s="37" t="s">
        <v>32</v>
      </c>
      <c r="E20" s="37"/>
      <c r="F20" s="3"/>
      <c r="G20" s="3" t="s">
        <v>33</v>
      </c>
      <c r="H20" s="3" t="s">
        <v>34</v>
      </c>
      <c r="I20" s="3" t="s">
        <v>35</v>
      </c>
      <c r="J20" s="38" t="s">
        <v>36</v>
      </c>
      <c r="K20" s="2"/>
      <c r="L20" s="2"/>
      <c r="M20" s="39" t="s">
        <v>35</v>
      </c>
      <c r="N20" s="40"/>
    </row>
    <row r="21" customFormat="false" ht="15" hidden="false" customHeight="false" outlineLevel="0" collapsed="false">
      <c r="A21" s="16" t="s">
        <v>37</v>
      </c>
      <c r="B21" s="16" t="s">
        <v>38</v>
      </c>
      <c r="C21" s="16"/>
      <c r="D21" s="16" t="s">
        <v>15</v>
      </c>
      <c r="E21" s="16" t="s">
        <v>14</v>
      </c>
      <c r="F21" s="41"/>
      <c r="G21" s="2"/>
      <c r="H21" s="3" t="s">
        <v>39</v>
      </c>
      <c r="I21" s="2"/>
      <c r="J21" s="3"/>
      <c r="K21" s="2"/>
      <c r="L21" s="2"/>
      <c r="M21" s="2"/>
      <c r="N21" s="40"/>
    </row>
    <row r="22" s="4" customFormat="true" ht="15.75" hidden="false" customHeight="true" outlineLevel="0" collapsed="false">
      <c r="A22" s="42" t="n">
        <v>1</v>
      </c>
      <c r="B22" s="43"/>
      <c r="C22" s="44" t="n">
        <v>1</v>
      </c>
      <c r="D22" s="45"/>
      <c r="E22" s="46"/>
      <c r="F22" s="47"/>
      <c r="G22" s="47"/>
      <c r="H22" s="48"/>
      <c r="I22" s="49" t="str">
        <f aca="false">IF(IF($E$4-F22&gt;120,"",$E$4-F22)&lt;30,30,IF($E$4-F22&gt;120,"",$E$4-F22))</f>
        <v/>
      </c>
      <c r="J22" s="50"/>
      <c r="K22" s="51"/>
      <c r="L22" s="51"/>
      <c r="M22" s="52"/>
      <c r="N22" s="53"/>
      <c r="O22" s="54"/>
      <c r="P22" s="1"/>
      <c r="Q22" s="1"/>
      <c r="R22" s="1"/>
    </row>
    <row r="23" s="4" customFormat="true" ht="15" hidden="false" customHeight="true" outlineLevel="0" collapsed="false">
      <c r="A23" s="55"/>
      <c r="B23" s="56"/>
      <c r="C23" s="30" t="n">
        <v>2</v>
      </c>
      <c r="D23" s="57"/>
      <c r="E23" s="58"/>
      <c r="F23" s="59"/>
      <c r="G23" s="47"/>
      <c r="H23" s="48"/>
      <c r="I23" s="60" t="str">
        <f aca="false">IF(IF($E$4-F23&gt;120,"",$E$4-F23)&lt;30,30,IF($E$4-F23&gt;120,"",$E$4-F23))</f>
        <v/>
      </c>
      <c r="J23" s="3"/>
      <c r="K23" s="2"/>
      <c r="L23" s="2"/>
      <c r="M23" s="61"/>
      <c r="N23" s="62"/>
      <c r="O23" s="63"/>
      <c r="P23" s="1"/>
      <c r="Q23" s="1"/>
      <c r="R23" s="1"/>
    </row>
    <row r="24" s="4" customFormat="true" ht="16.5" hidden="false" customHeight="true" outlineLevel="0" collapsed="false">
      <c r="A24" s="64" t="s">
        <v>40</v>
      </c>
      <c r="B24" s="65" t="s">
        <v>41</v>
      </c>
      <c r="C24" s="30" t="n">
        <v>3</v>
      </c>
      <c r="D24" s="57"/>
      <c r="E24" s="58"/>
      <c r="F24" s="59"/>
      <c r="G24" s="47"/>
      <c r="H24" s="48"/>
      <c r="I24" s="60" t="str">
        <f aca="false">IF(IF($E$4-F24&gt;120,"",$E$4-F24)&lt;30,30,IF($E$4-F24&gt;120,"",$E$4-F24))</f>
        <v/>
      </c>
      <c r="J24" s="3"/>
      <c r="K24" s="2"/>
      <c r="L24" s="2"/>
      <c r="M24" s="61"/>
      <c r="N24" s="62"/>
      <c r="O24" s="66"/>
      <c r="P24" s="1"/>
      <c r="Q24" s="1"/>
      <c r="R24" s="1"/>
    </row>
    <row r="25" s="4" customFormat="true" ht="15" hidden="false" customHeight="false" outlineLevel="0" collapsed="false">
      <c r="A25" s="64" t="s">
        <v>42</v>
      </c>
      <c r="B25" s="65" t="str">
        <f aca="false">VLOOKUP(B24,Übersicht_Rennen!$B$3:$C$8,2,FALSE())</f>
        <v>12 km</v>
      </c>
      <c r="C25" s="30" t="n">
        <v>4</v>
      </c>
      <c r="D25" s="57"/>
      <c r="E25" s="58"/>
      <c r="F25" s="59"/>
      <c r="G25" s="47"/>
      <c r="H25" s="48"/>
      <c r="I25" s="67" t="str">
        <f aca="false">IF(IF($E$4-F25&gt;120,"",$E$4-F25)&lt;30,30,IF($E$4-F25&gt;120,"",$E$4-F25))</f>
        <v/>
      </c>
      <c r="J25" s="3" t="n">
        <f aca="false">COUNTIF(G22:G25,"w")</f>
        <v>0</v>
      </c>
      <c r="K25" s="2" t="n">
        <f aca="false">SUM(I22:I25)</f>
        <v>0</v>
      </c>
      <c r="L25" s="2" t="n">
        <f aca="false">K25/4</f>
        <v>0</v>
      </c>
      <c r="M25" s="61" t="n">
        <f aca="false">(K25-120)/10</f>
        <v>-12</v>
      </c>
      <c r="N25" s="62" t="n">
        <f aca="false">M25*$P$5+J25*$P$6</f>
        <v>-0.084</v>
      </c>
      <c r="O25" s="63"/>
      <c r="P25" s="1"/>
      <c r="Q25" s="1"/>
      <c r="R25" s="1"/>
    </row>
    <row r="26" s="4" customFormat="true" ht="15" hidden="false" customHeight="true" outlineLevel="0" collapsed="false">
      <c r="A26" s="68"/>
      <c r="B26" s="69"/>
      <c r="C26" s="19" t="s">
        <v>43</v>
      </c>
      <c r="D26" s="57"/>
      <c r="E26" s="58"/>
      <c r="F26" s="3"/>
      <c r="G26" s="3"/>
      <c r="H26" s="48"/>
      <c r="I26" s="3"/>
      <c r="J26" s="3"/>
      <c r="K26" s="2"/>
      <c r="L26" s="2"/>
      <c r="M26" s="61"/>
      <c r="N26" s="62"/>
      <c r="O26" s="63"/>
      <c r="P26" s="1"/>
      <c r="Q26" s="1"/>
      <c r="R26" s="1"/>
    </row>
    <row r="27" s="4" customFormat="true" ht="15" hidden="false" customHeight="false" outlineLevel="0" collapsed="false">
      <c r="A27" s="70"/>
      <c r="B27" s="71"/>
      <c r="C27" s="72" t="s">
        <v>44</v>
      </c>
      <c r="D27" s="73"/>
      <c r="E27" s="74"/>
      <c r="F27" s="75"/>
      <c r="G27" s="75"/>
      <c r="H27" s="75"/>
      <c r="I27" s="75"/>
      <c r="J27" s="75"/>
      <c r="K27" s="76"/>
      <c r="L27" s="76"/>
      <c r="M27" s="77"/>
      <c r="N27" s="78"/>
      <c r="O27" s="54"/>
      <c r="P27" s="1"/>
      <c r="Q27" s="1"/>
      <c r="R27" s="1"/>
    </row>
    <row r="28" s="4" customFormat="true" ht="15" hidden="false" customHeight="false" outlineLevel="0" collapsed="false">
      <c r="A28" s="42" t="n">
        <f aca="false">A22+1</f>
        <v>2</v>
      </c>
      <c r="B28" s="43"/>
      <c r="C28" s="44" t="n">
        <v>1</v>
      </c>
      <c r="D28" s="45"/>
      <c r="E28" s="46"/>
      <c r="F28" s="47"/>
      <c r="G28" s="47"/>
      <c r="H28" s="48"/>
      <c r="I28" s="49" t="str">
        <f aca="false">IF(IF($E$4-F28&gt;120,"",$E$4-F28)&lt;30,30,IF($E$4-F28&gt;120,"",$E$4-F28))</f>
        <v/>
      </c>
      <c r="J28" s="50"/>
      <c r="K28" s="51"/>
      <c r="L28" s="51"/>
      <c r="M28" s="52"/>
      <c r="N28" s="53"/>
      <c r="O28" s="54"/>
      <c r="P28" s="1"/>
      <c r="Q28" s="1"/>
      <c r="R28" s="1"/>
    </row>
    <row r="29" s="4" customFormat="true" ht="15" hidden="false" customHeight="false" outlineLevel="0" collapsed="false">
      <c r="A29" s="55"/>
      <c r="B29" s="56"/>
      <c r="C29" s="30" t="n">
        <v>2</v>
      </c>
      <c r="D29" s="57"/>
      <c r="E29" s="58"/>
      <c r="F29" s="59"/>
      <c r="G29" s="47"/>
      <c r="H29" s="48"/>
      <c r="I29" s="60" t="str">
        <f aca="false">IF(IF($E$4-F29&gt;120,"",$E$4-F29)&lt;30,30,IF($E$4-F29&gt;120,"",$E$4-F29))</f>
        <v/>
      </c>
      <c r="J29" s="3"/>
      <c r="K29" s="2"/>
      <c r="L29" s="2"/>
      <c r="M29" s="61"/>
      <c r="N29" s="62"/>
      <c r="O29" s="54"/>
      <c r="P29" s="79"/>
      <c r="Q29" s="1"/>
      <c r="R29" s="1"/>
    </row>
    <row r="30" s="4" customFormat="true" ht="15" hidden="false" customHeight="false" outlineLevel="0" collapsed="false">
      <c r="A30" s="64" t="s">
        <v>40</v>
      </c>
      <c r="B30" s="65" t="s">
        <v>41</v>
      </c>
      <c r="C30" s="30" t="n">
        <v>3</v>
      </c>
      <c r="D30" s="57"/>
      <c r="E30" s="58"/>
      <c r="F30" s="59"/>
      <c r="G30" s="47"/>
      <c r="H30" s="48"/>
      <c r="I30" s="60" t="str">
        <f aca="false">IF(IF($E$4-F30&gt;120,"",$E$4-F30)&lt;30,30,IF($E$4-F30&gt;120,"",$E$4-F30))</f>
        <v/>
      </c>
      <c r="J30" s="3"/>
      <c r="K30" s="2"/>
      <c r="L30" s="2"/>
      <c r="M30" s="61"/>
      <c r="N30" s="62"/>
      <c r="O30" s="80"/>
      <c r="P30" s="80"/>
      <c r="Q30" s="1"/>
      <c r="R30" s="1"/>
    </row>
    <row r="31" s="4" customFormat="true" ht="15" hidden="false" customHeight="false" outlineLevel="0" collapsed="false">
      <c r="A31" s="64" t="s">
        <v>42</v>
      </c>
      <c r="B31" s="65" t="str">
        <f aca="false">VLOOKUP(B30,Übersicht_Rennen!$B$3:$C$8,2,FALSE())</f>
        <v>12 km</v>
      </c>
      <c r="C31" s="30" t="n">
        <v>4</v>
      </c>
      <c r="D31" s="57"/>
      <c r="E31" s="58"/>
      <c r="F31" s="59"/>
      <c r="G31" s="47"/>
      <c r="H31" s="48"/>
      <c r="I31" s="67" t="str">
        <f aca="false">IF(IF($E$4-F31&gt;120,"",$E$4-F31)&lt;30,30,IF($E$4-F31&gt;120,"",$E$4-F31))</f>
        <v/>
      </c>
      <c r="J31" s="3" t="n">
        <f aca="false">COUNTIF(G28:G31,"w")</f>
        <v>0</v>
      </c>
      <c r="K31" s="2" t="n">
        <f aca="false">SUM(I28:I31)</f>
        <v>0</v>
      </c>
      <c r="L31" s="2" t="n">
        <f aca="false">K31/4</f>
        <v>0</v>
      </c>
      <c r="M31" s="61" t="n">
        <f aca="false">(K31-120)/10</f>
        <v>-12</v>
      </c>
      <c r="N31" s="62" t="n">
        <f aca="false">M31*$P$5+J31*$P$6</f>
        <v>-0.084</v>
      </c>
      <c r="O31" s="81"/>
      <c r="P31" s="1"/>
      <c r="Q31" s="1"/>
      <c r="R31" s="1"/>
    </row>
    <row r="32" s="4" customFormat="true" ht="15" hidden="false" customHeight="true" outlineLevel="0" collapsed="false">
      <c r="A32" s="68"/>
      <c r="B32" s="69"/>
      <c r="C32" s="19" t="s">
        <v>43</v>
      </c>
      <c r="D32" s="57"/>
      <c r="E32" s="58"/>
      <c r="F32" s="3"/>
      <c r="G32" s="3"/>
      <c r="H32" s="48"/>
      <c r="I32" s="3"/>
      <c r="J32" s="3"/>
      <c r="K32" s="2"/>
      <c r="L32" s="2"/>
      <c r="M32" s="61"/>
      <c r="N32" s="62"/>
      <c r="O32" s="63"/>
      <c r="P32" s="1"/>
      <c r="Q32" s="1"/>
      <c r="R32" s="1"/>
    </row>
    <row r="33" s="4" customFormat="true" ht="15" hidden="false" customHeight="false" outlineLevel="0" collapsed="false">
      <c r="A33" s="70"/>
      <c r="B33" s="71"/>
      <c r="C33" s="72" t="s">
        <v>44</v>
      </c>
      <c r="D33" s="82"/>
      <c r="E33" s="83"/>
      <c r="F33" s="75"/>
      <c r="G33" s="75"/>
      <c r="H33" s="75"/>
      <c r="I33" s="75"/>
      <c r="J33" s="75"/>
      <c r="K33" s="76"/>
      <c r="L33" s="76"/>
      <c r="M33" s="77"/>
      <c r="N33" s="78"/>
      <c r="O33" s="54"/>
      <c r="P33" s="1"/>
      <c r="Q33" s="1"/>
      <c r="R33" s="1"/>
    </row>
    <row r="34" s="4" customFormat="true" ht="15" hidden="false" customHeight="false" outlineLevel="0" collapsed="false">
      <c r="A34" s="42" t="n">
        <f aca="false">A28+1</f>
        <v>3</v>
      </c>
      <c r="B34" s="43"/>
      <c r="C34" s="44" t="n">
        <v>1</v>
      </c>
      <c r="D34" s="45"/>
      <c r="E34" s="46"/>
      <c r="F34" s="47"/>
      <c r="G34" s="47"/>
      <c r="H34" s="48"/>
      <c r="I34" s="49" t="str">
        <f aca="false">IF(IF($E$4-F34&gt;120,"",$E$4-F34)&lt;30,30,IF($E$4-F34&gt;120,"",$E$4-F34))</f>
        <v/>
      </c>
      <c r="J34" s="50"/>
      <c r="K34" s="51"/>
      <c r="L34" s="51"/>
      <c r="M34" s="52"/>
      <c r="N34" s="53"/>
      <c r="O34" s="1"/>
      <c r="P34" s="1"/>
      <c r="Q34" s="1"/>
      <c r="R34" s="1"/>
    </row>
    <row r="35" s="4" customFormat="true" ht="15" hidden="false" customHeight="false" outlineLevel="0" collapsed="false">
      <c r="A35" s="55"/>
      <c r="B35" s="56"/>
      <c r="C35" s="30" t="n">
        <v>2</v>
      </c>
      <c r="D35" s="57"/>
      <c r="E35" s="58"/>
      <c r="F35" s="59"/>
      <c r="G35" s="47"/>
      <c r="H35" s="48"/>
      <c r="I35" s="60" t="str">
        <f aca="false">IF(IF($E$4-F35&gt;120,"",$E$4-F35)&lt;30,30,IF($E$4-F35&gt;120,"",$E$4-F35))</f>
        <v/>
      </c>
      <c r="J35" s="3"/>
      <c r="K35" s="2"/>
      <c r="L35" s="2"/>
      <c r="M35" s="61"/>
      <c r="N35" s="62"/>
      <c r="O35" s="1"/>
      <c r="P35" s="1"/>
      <c r="Q35" s="1"/>
      <c r="R35" s="1"/>
    </row>
    <row r="36" s="4" customFormat="true" ht="15" hidden="false" customHeight="false" outlineLevel="0" collapsed="false">
      <c r="A36" s="64" t="s">
        <v>40</v>
      </c>
      <c r="B36" s="65" t="s">
        <v>41</v>
      </c>
      <c r="C36" s="30" t="n">
        <v>3</v>
      </c>
      <c r="D36" s="57"/>
      <c r="E36" s="58"/>
      <c r="F36" s="59"/>
      <c r="G36" s="47"/>
      <c r="H36" s="48"/>
      <c r="I36" s="60" t="str">
        <f aca="false">IF(IF($E$4-F36&gt;120,"",$E$4-F36)&lt;30,30,IF($E$4-F36&gt;120,"",$E$4-F36))</f>
        <v/>
      </c>
      <c r="J36" s="3"/>
      <c r="K36" s="2"/>
      <c r="L36" s="2"/>
      <c r="M36" s="61"/>
      <c r="N36" s="62"/>
      <c r="O36" s="1"/>
      <c r="P36" s="1"/>
      <c r="Q36" s="1"/>
      <c r="R36" s="1"/>
    </row>
    <row r="37" s="4" customFormat="true" ht="15" hidden="false" customHeight="false" outlineLevel="0" collapsed="false">
      <c r="A37" s="64" t="s">
        <v>42</v>
      </c>
      <c r="B37" s="65" t="str">
        <f aca="false">VLOOKUP(B36,Übersicht_Rennen!$B$3:$C$8,2,FALSE())</f>
        <v>12 km</v>
      </c>
      <c r="C37" s="30" t="n">
        <v>4</v>
      </c>
      <c r="D37" s="57"/>
      <c r="E37" s="58"/>
      <c r="F37" s="59"/>
      <c r="G37" s="47"/>
      <c r="H37" s="48"/>
      <c r="I37" s="67" t="str">
        <f aca="false">IF(IF($E$4-F37&gt;120,"",$E$4-F37)&lt;30,30,IF($E$4-F37&gt;120,"",$E$4-F37))</f>
        <v/>
      </c>
      <c r="J37" s="3" t="n">
        <f aca="false">COUNTIF(G34:G37,"w")</f>
        <v>0</v>
      </c>
      <c r="K37" s="2" t="n">
        <f aca="false">SUM(I34:I37)</f>
        <v>0</v>
      </c>
      <c r="L37" s="2" t="n">
        <f aca="false">K37/4</f>
        <v>0</v>
      </c>
      <c r="M37" s="61" t="n">
        <f aca="false">(K37-120)/10</f>
        <v>-12</v>
      </c>
      <c r="N37" s="62" t="n">
        <f aca="false">M37*$P$5+J37*$P$6</f>
        <v>-0.084</v>
      </c>
      <c r="O37" s="1"/>
      <c r="P37" s="1"/>
      <c r="Q37" s="1"/>
      <c r="R37" s="1"/>
    </row>
    <row r="38" s="4" customFormat="true" ht="15" hidden="false" customHeight="true" outlineLevel="0" collapsed="false">
      <c r="A38" s="68"/>
      <c r="B38" s="69"/>
      <c r="C38" s="19" t="s">
        <v>43</v>
      </c>
      <c r="D38" s="57"/>
      <c r="E38" s="58"/>
      <c r="F38" s="3"/>
      <c r="G38" s="3"/>
      <c r="H38" s="48"/>
      <c r="I38" s="3"/>
      <c r="J38" s="3"/>
      <c r="K38" s="2"/>
      <c r="L38" s="2"/>
      <c r="M38" s="61"/>
      <c r="N38" s="62"/>
      <c r="O38" s="63"/>
      <c r="P38" s="1"/>
      <c r="Q38" s="1"/>
      <c r="R38" s="1"/>
    </row>
    <row r="39" s="4" customFormat="true" ht="15" hidden="false" customHeight="false" outlineLevel="0" collapsed="false">
      <c r="A39" s="70"/>
      <c r="B39" s="71"/>
      <c r="C39" s="72" t="s">
        <v>44</v>
      </c>
      <c r="D39" s="82"/>
      <c r="E39" s="83"/>
      <c r="F39" s="75"/>
      <c r="G39" s="75"/>
      <c r="H39" s="75"/>
      <c r="I39" s="75"/>
      <c r="J39" s="75"/>
      <c r="K39" s="76"/>
      <c r="L39" s="76"/>
      <c r="M39" s="77"/>
      <c r="N39" s="78"/>
      <c r="O39" s="54"/>
      <c r="P39" s="1"/>
      <c r="Q39" s="1"/>
      <c r="R39" s="1"/>
    </row>
    <row r="40" s="4" customFormat="true" ht="15" hidden="false" customHeight="false" outlineLevel="0" collapsed="false">
      <c r="A40" s="42" t="n">
        <f aca="false">A34+1</f>
        <v>4</v>
      </c>
      <c r="B40" s="43"/>
      <c r="C40" s="44" t="n">
        <v>1</v>
      </c>
      <c r="D40" s="45"/>
      <c r="E40" s="46"/>
      <c r="F40" s="47"/>
      <c r="G40" s="47"/>
      <c r="H40" s="48"/>
      <c r="I40" s="49" t="str">
        <f aca="false">IF(IF($E$4-F40&gt;120,"",$E$4-F40)&lt;30,30,IF($E$4-F40&gt;120,"",$E$4-F40))</f>
        <v/>
      </c>
      <c r="J40" s="50"/>
      <c r="K40" s="51"/>
      <c r="L40" s="51"/>
      <c r="M40" s="52"/>
      <c r="N40" s="53"/>
      <c r="O40" s="1"/>
      <c r="P40" s="1"/>
      <c r="Q40" s="1"/>
      <c r="R40" s="1"/>
    </row>
    <row r="41" s="4" customFormat="true" ht="15" hidden="false" customHeight="false" outlineLevel="0" collapsed="false">
      <c r="A41" s="55"/>
      <c r="B41" s="56"/>
      <c r="C41" s="30" t="n">
        <v>2</v>
      </c>
      <c r="D41" s="57"/>
      <c r="E41" s="58"/>
      <c r="F41" s="59"/>
      <c r="G41" s="47"/>
      <c r="H41" s="48"/>
      <c r="I41" s="60" t="str">
        <f aca="false">IF(IF($E$4-F41&gt;120,"",$E$4-F41)&lt;30,30,IF($E$4-F41&gt;120,"",$E$4-F41))</f>
        <v/>
      </c>
      <c r="J41" s="3"/>
      <c r="K41" s="2"/>
      <c r="L41" s="2"/>
      <c r="M41" s="61"/>
      <c r="N41" s="62"/>
      <c r="O41" s="1"/>
      <c r="P41" s="1"/>
      <c r="Q41" s="1"/>
      <c r="R41" s="1"/>
    </row>
    <row r="42" s="4" customFormat="true" ht="15" hidden="false" customHeight="false" outlineLevel="0" collapsed="false">
      <c r="A42" s="64" t="s">
        <v>40</v>
      </c>
      <c r="B42" s="65" t="s">
        <v>41</v>
      </c>
      <c r="C42" s="30" t="n">
        <v>3</v>
      </c>
      <c r="D42" s="84"/>
      <c r="E42" s="85"/>
      <c r="F42" s="59"/>
      <c r="G42" s="47"/>
      <c r="H42" s="48"/>
      <c r="I42" s="60" t="str">
        <f aca="false">IF(IF($E$4-F42&gt;120,"",$E$4-F42)&lt;30,30,IF($E$4-F42&gt;120,"",$E$4-F42))</f>
        <v/>
      </c>
      <c r="J42" s="3"/>
      <c r="K42" s="2"/>
      <c r="L42" s="2"/>
      <c r="M42" s="61"/>
      <c r="N42" s="62"/>
      <c r="O42" s="1"/>
      <c r="P42" s="1"/>
      <c r="Q42" s="1"/>
      <c r="R42" s="1"/>
    </row>
    <row r="43" s="4" customFormat="true" ht="15" hidden="false" customHeight="false" outlineLevel="0" collapsed="false">
      <c r="A43" s="64" t="s">
        <v>42</v>
      </c>
      <c r="B43" s="65" t="str">
        <f aca="false">VLOOKUP(B42,Übersicht_Rennen!$B$3:$C$8,2,FALSE())</f>
        <v>12 km</v>
      </c>
      <c r="C43" s="30" t="n">
        <v>4</v>
      </c>
      <c r="D43" s="57"/>
      <c r="E43" s="86"/>
      <c r="F43" s="59"/>
      <c r="G43" s="47"/>
      <c r="H43" s="48"/>
      <c r="I43" s="67" t="str">
        <f aca="false">IF(IF($E$4-F43&gt;120,"",$E$4-F43)&lt;30,30,IF($E$4-F43&gt;120,"",$E$4-F43))</f>
        <v/>
      </c>
      <c r="J43" s="3" t="n">
        <f aca="false">COUNTIF(G40:G43,"w")</f>
        <v>0</v>
      </c>
      <c r="K43" s="2" t="n">
        <f aca="false">SUM(I40:I43)</f>
        <v>0</v>
      </c>
      <c r="L43" s="2" t="n">
        <f aca="false">K43/4</f>
        <v>0</v>
      </c>
      <c r="M43" s="61" t="n">
        <f aca="false">(K43-120)/10</f>
        <v>-12</v>
      </c>
      <c r="N43" s="62" t="n">
        <f aca="false">M43*$P$5+J43*$P$6</f>
        <v>-0.084</v>
      </c>
      <c r="O43" s="1"/>
      <c r="P43" s="1"/>
      <c r="Q43" s="1"/>
      <c r="R43" s="1"/>
    </row>
    <row r="44" s="4" customFormat="true" ht="15" hidden="false" customHeight="true" outlineLevel="0" collapsed="false">
      <c r="A44" s="68"/>
      <c r="B44" s="69"/>
      <c r="C44" s="19" t="s">
        <v>43</v>
      </c>
      <c r="D44" s="87"/>
      <c r="E44" s="58"/>
      <c r="F44" s="3"/>
      <c r="G44" s="3"/>
      <c r="H44" s="48"/>
      <c r="I44" s="3"/>
      <c r="J44" s="3"/>
      <c r="K44" s="2"/>
      <c r="L44" s="2"/>
      <c r="M44" s="61"/>
      <c r="N44" s="62"/>
      <c r="O44" s="63"/>
      <c r="P44" s="1"/>
      <c r="Q44" s="1"/>
      <c r="R44" s="1"/>
    </row>
    <row r="45" s="4" customFormat="true" ht="15" hidden="false" customHeight="false" outlineLevel="0" collapsed="false">
      <c r="A45" s="70"/>
      <c r="B45" s="71"/>
      <c r="C45" s="72" t="s">
        <v>44</v>
      </c>
      <c r="D45" s="82"/>
      <c r="E45" s="83"/>
      <c r="F45" s="75"/>
      <c r="G45" s="75"/>
      <c r="H45" s="75"/>
      <c r="I45" s="75"/>
      <c r="J45" s="75"/>
      <c r="K45" s="76"/>
      <c r="L45" s="76"/>
      <c r="M45" s="77"/>
      <c r="N45" s="78"/>
      <c r="O45" s="54"/>
      <c r="P45" s="1"/>
      <c r="Q45" s="1"/>
      <c r="R45" s="1"/>
    </row>
    <row r="46" s="4" customFormat="true" ht="15" hidden="false" customHeight="false" outlineLevel="0" collapsed="false">
      <c r="A46" s="42" t="n">
        <f aca="false">A40+1</f>
        <v>5</v>
      </c>
      <c r="B46" s="43"/>
      <c r="C46" s="44" t="n">
        <v>1</v>
      </c>
      <c r="D46" s="88"/>
      <c r="E46" s="46"/>
      <c r="F46" s="47"/>
      <c r="G46" s="47"/>
      <c r="H46" s="48"/>
      <c r="I46" s="49" t="str">
        <f aca="false">IF(IF($E$4-F46&gt;120,"",$E$4-F46)&lt;30,30,IF($E$4-F46&gt;120,"",$E$4-F46))</f>
        <v/>
      </c>
      <c r="J46" s="50"/>
      <c r="K46" s="51"/>
      <c r="L46" s="51"/>
      <c r="M46" s="52"/>
      <c r="N46" s="53"/>
      <c r="O46" s="66"/>
      <c r="P46" s="1"/>
      <c r="Q46" s="1"/>
      <c r="R46" s="1"/>
    </row>
    <row r="47" s="4" customFormat="true" ht="15" hidden="false" customHeight="false" outlineLevel="0" collapsed="false">
      <c r="A47" s="55"/>
      <c r="B47" s="56"/>
      <c r="C47" s="30" t="n">
        <v>2</v>
      </c>
      <c r="D47" s="89"/>
      <c r="E47" s="58"/>
      <c r="F47" s="59"/>
      <c r="G47" s="47"/>
      <c r="H47" s="48"/>
      <c r="I47" s="60" t="str">
        <f aca="false">IF(IF($E$4-F47&gt;120,"",$E$4-F47)&lt;30,30,IF($E$4-F47&gt;120,"",$E$4-F47))</f>
        <v/>
      </c>
      <c r="J47" s="3"/>
      <c r="K47" s="2"/>
      <c r="L47" s="2"/>
      <c r="M47" s="61"/>
      <c r="N47" s="62"/>
      <c r="O47" s="66"/>
      <c r="P47" s="1"/>
      <c r="Q47" s="1"/>
      <c r="R47" s="1"/>
    </row>
    <row r="48" s="4" customFormat="true" ht="15" hidden="false" customHeight="false" outlineLevel="0" collapsed="false">
      <c r="A48" s="64" t="s">
        <v>40</v>
      </c>
      <c r="B48" s="65" t="s">
        <v>41</v>
      </c>
      <c r="C48" s="30" t="n">
        <v>3</v>
      </c>
      <c r="D48" s="58"/>
      <c r="E48" s="58"/>
      <c r="F48" s="59"/>
      <c r="G48" s="47"/>
      <c r="H48" s="48"/>
      <c r="I48" s="60" t="str">
        <f aca="false">IF(IF($E$4-F48&gt;120,"",$E$4-F48)&lt;30,30,IF($E$4-F48&gt;120,"",$E$4-F48))</f>
        <v/>
      </c>
      <c r="J48" s="3"/>
      <c r="K48" s="2"/>
      <c r="L48" s="2"/>
      <c r="M48" s="61"/>
      <c r="N48" s="62"/>
      <c r="O48" s="1"/>
      <c r="P48" s="1"/>
      <c r="Q48" s="1"/>
      <c r="R48" s="1"/>
    </row>
    <row r="49" s="4" customFormat="true" ht="15" hidden="false" customHeight="false" outlineLevel="0" collapsed="false">
      <c r="A49" s="64" t="s">
        <v>42</v>
      </c>
      <c r="B49" s="65" t="str">
        <f aca="false">VLOOKUP(B48,Übersicht_Rennen!$B$3:$C$8,2,FALSE())</f>
        <v>12 km</v>
      </c>
      <c r="C49" s="30" t="n">
        <v>4</v>
      </c>
      <c r="D49" s="58"/>
      <c r="E49" s="58"/>
      <c r="F49" s="59"/>
      <c r="G49" s="47"/>
      <c r="H49" s="48"/>
      <c r="I49" s="67" t="str">
        <f aca="false">IF(IF($E$4-F49&gt;120,"",$E$4-F49)&lt;30,30,IF($E$4-F49&gt;120,"",$E$4-F49))</f>
        <v/>
      </c>
      <c r="J49" s="3" t="n">
        <f aca="false">COUNTIF(G46:G49,"w")</f>
        <v>0</v>
      </c>
      <c r="K49" s="2" t="n">
        <f aca="false">SUM(I46:I49)</f>
        <v>0</v>
      </c>
      <c r="L49" s="2" t="n">
        <f aca="false">K49/4</f>
        <v>0</v>
      </c>
      <c r="M49" s="61" t="n">
        <f aca="false">(K49-120)/10</f>
        <v>-12</v>
      </c>
      <c r="N49" s="62" t="n">
        <f aca="false">M49*$P$5+J49*$P$6</f>
        <v>-0.084</v>
      </c>
      <c r="O49" s="66"/>
      <c r="P49" s="1"/>
      <c r="Q49" s="1"/>
      <c r="R49" s="1"/>
    </row>
    <row r="50" s="4" customFormat="true" ht="15" hidden="false" customHeight="true" outlineLevel="0" collapsed="false">
      <c r="A50" s="68"/>
      <c r="B50" s="69"/>
      <c r="C50" s="19" t="s">
        <v>43</v>
      </c>
      <c r="D50" s="58"/>
      <c r="E50" s="58"/>
      <c r="F50" s="3"/>
      <c r="G50" s="3"/>
      <c r="H50" s="48"/>
      <c r="I50" s="3"/>
      <c r="J50" s="3"/>
      <c r="K50" s="2"/>
      <c r="L50" s="2"/>
      <c r="M50" s="61"/>
      <c r="N50" s="62"/>
      <c r="O50" s="63"/>
      <c r="P50" s="1"/>
      <c r="Q50" s="1"/>
      <c r="R50" s="1"/>
    </row>
    <row r="51" s="4" customFormat="true" ht="15" hidden="false" customHeight="false" outlineLevel="0" collapsed="false">
      <c r="A51" s="70"/>
      <c r="B51" s="71"/>
      <c r="C51" s="72" t="s">
        <v>44</v>
      </c>
      <c r="D51" s="90"/>
      <c r="E51" s="83"/>
      <c r="F51" s="75"/>
      <c r="G51" s="75"/>
      <c r="H51" s="75"/>
      <c r="I51" s="75"/>
      <c r="J51" s="75"/>
      <c r="K51" s="76"/>
      <c r="L51" s="76"/>
      <c r="M51" s="77"/>
      <c r="N51" s="78"/>
      <c r="O51" s="54"/>
      <c r="P51" s="1"/>
      <c r="Q51" s="1"/>
      <c r="R51" s="1"/>
    </row>
  </sheetData>
  <mergeCells count="9">
    <mergeCell ref="E11:F11"/>
    <mergeCell ref="I11:N11"/>
    <mergeCell ref="E12:F12"/>
    <mergeCell ref="I13:N13"/>
    <mergeCell ref="E14:H14"/>
    <mergeCell ref="E15:H15"/>
    <mergeCell ref="E16:H16"/>
    <mergeCell ref="E17:N17"/>
    <mergeCell ref="D20:E20"/>
  </mergeCells>
  <dataValidations count="2">
    <dataValidation allowBlank="true" error="Wählen Sie eine Größe aus der Liste aus." errorStyle="warning" errorTitle="Ungültige Eingabe!" operator="between" prompt="Wählen sie eine Größe aus der Liste aus" promptTitle="Größe" showDropDown="false" showErrorMessage="true" showInputMessage="true" sqref="H22:H26 H28:H32 H34:H38 H40:H44 H46:H50" type="list">
      <formula1>Übersicht_Rennen!$A$5:$A$8</formula1>
      <formula2>0</formula2>
    </dataValidation>
    <dataValidation allowBlank="true" error="Wählen Sie ein Geschlecht aus" errorStyle="warning" errorTitle="Ungültige Eingabe!" operator="between" prompt="Wählen Sie ein Geschlecht aus" promptTitle="Geschlecht" showDropDown="false" showErrorMessage="true" showInputMessage="true" sqref="G22:G25 G28:G31 G34:G37 G40:G43 G46:G49" type="list">
      <formula1>Übersicht_Rennen!$A$11:$A$13</formula1>
      <formula2>0</formula2>
    </dataValidation>
  </dataValidations>
  <printOptions headings="false" gridLines="false" gridLinesSet="true" horizontalCentered="false" verticalCentered="false"/>
  <pageMargins left="0.434027777777778" right="0.359027777777778" top="0.39375" bottom="0.39375" header="0.511811023622047" footer="0.511811023622047"/>
  <pageSetup paperSize="9" scale="6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12.71484375" defaultRowHeight="15" customHeight="true" zeroHeight="false" outlineLevelRow="0" outlineLevelCol="0"/>
  <cols>
    <col collapsed="false" customWidth="false" hidden="false" outlineLevel="0" max="1" min="1" style="91" width="12.71"/>
    <col collapsed="false" customWidth="true" hidden="false" outlineLevel="0" max="2" min="2" style="91" width="23.71"/>
    <col collapsed="false" customWidth="true" hidden="false" outlineLevel="0" max="3" min="3" style="91" width="14.14"/>
    <col collapsed="false" customWidth="false" hidden="false" outlineLevel="0" max="16384" min="4" style="91" width="12.71"/>
  </cols>
  <sheetData>
    <row r="2" customFormat="false" ht="15" hidden="false" customHeight="false" outlineLevel="0" collapsed="false">
      <c r="B2" s="92" t="s">
        <v>40</v>
      </c>
      <c r="C2" s="92" t="s">
        <v>45</v>
      </c>
    </row>
    <row r="3" customFormat="false" ht="15" hidden="false" customHeight="false" outlineLevel="0" collapsed="false">
      <c r="B3" s="93" t="s">
        <v>41</v>
      </c>
      <c r="C3" s="94" t="s">
        <v>46</v>
      </c>
    </row>
    <row r="4" customFormat="false" ht="15" hidden="false" customHeight="false" outlineLevel="0" collapsed="false">
      <c r="B4" s="95"/>
      <c r="C4" s="94"/>
    </row>
    <row r="5" customFormat="false" ht="15" hidden="false" customHeight="false" outlineLevel="0" collapsed="false">
      <c r="A5" s="91" t="s">
        <v>6</v>
      </c>
      <c r="B5" s="95"/>
      <c r="C5" s="94"/>
    </row>
    <row r="6" customFormat="false" ht="15" hidden="false" customHeight="false" outlineLevel="0" collapsed="false">
      <c r="A6" s="91" t="s">
        <v>8</v>
      </c>
      <c r="B6" s="95"/>
      <c r="C6" s="94"/>
    </row>
    <row r="7" customFormat="false" ht="15" hidden="false" customHeight="false" outlineLevel="0" collapsed="false">
      <c r="A7" s="91" t="s">
        <v>10</v>
      </c>
      <c r="B7" s="95"/>
      <c r="C7" s="94"/>
    </row>
    <row r="8" customFormat="false" ht="15" hidden="false" customHeight="false" outlineLevel="0" collapsed="false">
      <c r="A8" s="91" t="s">
        <v>11</v>
      </c>
      <c r="B8" s="95"/>
      <c r="C8" s="94"/>
    </row>
    <row r="11" customFormat="false" ht="15" hidden="false" customHeight="false" outlineLevel="0" collapsed="false">
      <c r="A11" s="91" t="s">
        <v>47</v>
      </c>
    </row>
    <row r="12" customFormat="false" ht="15" hidden="false" customHeight="false" outlineLevel="0" collapsed="false">
      <c r="A12" s="91" t="s">
        <v>48</v>
      </c>
    </row>
    <row r="13" customFormat="false" ht="15" hidden="false" customHeight="false" outlineLevel="0" collapsed="false">
      <c r="A13" s="91" t="s">
        <v>49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LibreOffice/26.2.3.2$Windows_X86_64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2016-03-25T12:57:10Z</dcterms:created>
  <dc:creator>Wallenda</dc:creator>
  <dc:description/>
  <dc:language>de-DE</dc:language>
  <cp:lastModifiedBy/>
  <cp:lastPrinted>2018-08-09T08:03:03Z</cp:lastPrinted>
  <dcterms:modified xsi:type="dcterms:W3CDTF">2026-06-17T09:07:57Z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